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785" windowHeight="12330" activeTab="0"/>
  </bookViews>
  <sheets>
    <sheet name="Sheet1" sheetId="1" r:id="rId1"/>
    <sheet name="Sheet2" sheetId="2" r:id="rId2"/>
    <sheet name="Sheet3" sheetId="3" r:id="rId3"/>
    <sheet name="Parameters" sheetId="4" state="hidden" r:id="rId4"/>
  </sheets>
  <definedNames/>
  <calcPr fullCalcOnLoad="1"/>
</workbook>
</file>

<file path=xl/sharedStrings.xml><?xml version="1.0" encoding="utf-8"?>
<sst xmlns="http://schemas.openxmlformats.org/spreadsheetml/2006/main" count="46" uniqueCount="41">
  <si>
    <t>Gradient m</t>
  </si>
  <si>
    <t>Intercept c</t>
  </si>
  <si>
    <t>x</t>
  </si>
  <si>
    <t>y</t>
  </si>
  <si>
    <t>dy</t>
  </si>
  <si>
    <t>y+dy</t>
  </si>
  <si>
    <t>wx</t>
  </si>
  <si>
    <t>wy</t>
  </si>
  <si>
    <t>wxx</t>
  </si>
  <si>
    <t>wxy</t>
  </si>
  <si>
    <t>xx</t>
  </si>
  <si>
    <t>xy</t>
  </si>
  <si>
    <r>
      <t>x</t>
    </r>
    <r>
      <rPr>
        <b/>
        <vertAlign val="subscript"/>
        <sz val="10"/>
        <rFont val="Arial"/>
        <family val="0"/>
      </rPr>
      <t>i</t>
    </r>
  </si>
  <si>
    <r>
      <t>y</t>
    </r>
    <r>
      <rPr>
        <b/>
        <vertAlign val="subscript"/>
        <sz val="10"/>
        <rFont val="Arial"/>
        <family val="0"/>
      </rPr>
      <t>i</t>
    </r>
  </si>
  <si>
    <r>
      <t>σ</t>
    </r>
    <r>
      <rPr>
        <b/>
        <vertAlign val="subscript"/>
        <sz val="10"/>
        <rFont val="Arial"/>
        <family val="0"/>
      </rPr>
      <t>yi</t>
    </r>
  </si>
  <si>
    <r>
      <t>w = 1/σ</t>
    </r>
    <r>
      <rPr>
        <b/>
        <vertAlign val="subscript"/>
        <sz val="10"/>
        <rFont val="Arial"/>
        <family val="0"/>
      </rPr>
      <t>yi</t>
    </r>
    <r>
      <rPr>
        <b/>
        <vertAlign val="superscript"/>
        <sz val="10"/>
        <rFont val="Arial"/>
        <family val="0"/>
      </rPr>
      <t>2</t>
    </r>
  </si>
  <si>
    <r>
      <t>d</t>
    </r>
    <r>
      <rPr>
        <b/>
        <vertAlign val="subscript"/>
        <sz val="10"/>
        <rFont val="Arial"/>
        <family val="0"/>
      </rPr>
      <t>i</t>
    </r>
    <r>
      <rPr>
        <b/>
        <vertAlign val="superscript"/>
        <sz val="10"/>
        <rFont val="Arial"/>
        <family val="0"/>
      </rPr>
      <t>2</t>
    </r>
  </si>
  <si>
    <t>Sum:</t>
  </si>
  <si>
    <t>m</t>
  </si>
  <si>
    <t>c</t>
  </si>
  <si>
    <t>Error on c =</t>
  </si>
  <si>
    <t>Error on m =</t>
  </si>
  <si>
    <t>m =</t>
  </si>
  <si>
    <t>c =</t>
  </si>
  <si>
    <t>D =</t>
  </si>
  <si>
    <t>Weighted fit</t>
  </si>
  <si>
    <t>Unweighted fit</t>
  </si>
  <si>
    <t>Number of points =</t>
  </si>
  <si>
    <t>error on m</t>
  </si>
  <si>
    <t>F</t>
  </si>
  <si>
    <t>error on c</t>
  </si>
  <si>
    <t>ndf</t>
  </si>
  <si>
    <t>Excel LINEST function</t>
  </si>
  <si>
    <r>
      <t>ss</t>
    </r>
    <r>
      <rPr>
        <b/>
        <vertAlign val="subscript"/>
        <sz val="10"/>
        <rFont val="Arial"/>
        <family val="2"/>
      </rPr>
      <t>reg</t>
    </r>
  </si>
  <si>
    <r>
      <t>ss</t>
    </r>
    <r>
      <rPr>
        <b/>
        <vertAlign val="subscript"/>
        <sz val="10"/>
        <rFont val="Arial"/>
        <family val="2"/>
      </rPr>
      <t>resid</t>
    </r>
  </si>
  <si>
    <r>
      <t>R</t>
    </r>
    <r>
      <rPr>
        <b/>
        <vertAlign val="superscript"/>
        <sz val="10"/>
        <rFont val="Arial"/>
        <family val="2"/>
      </rPr>
      <t>2</t>
    </r>
  </si>
  <si>
    <r>
      <t>σ</t>
    </r>
    <r>
      <rPr>
        <b/>
        <vertAlign val="subscript"/>
        <sz val="10"/>
        <rFont val="Arial"/>
        <family val="2"/>
      </rPr>
      <t>y</t>
    </r>
  </si>
  <si>
    <r>
      <t>σ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</t>
    </r>
  </si>
  <si>
    <r>
      <t>d</t>
    </r>
    <r>
      <rPr>
        <b/>
        <vertAlign val="subscript"/>
        <sz val="10"/>
        <rFont val="Arial"/>
        <family val="0"/>
      </rPr>
      <t>i</t>
    </r>
    <r>
      <rPr>
        <b/>
        <sz val="10"/>
        <rFont val="Arial"/>
        <family val="2"/>
      </rPr>
      <t xml:space="preserve"> = y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-(mx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+c)</t>
    </r>
  </si>
  <si>
    <t>std error</t>
  </si>
  <si>
    <t>z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</si>
</sst>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b/>
      <vertAlign val="subscript"/>
      <sz val="10"/>
      <name val="Arial"/>
      <family val="0"/>
    </font>
    <font>
      <b/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2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165" fontId="0" fillId="0" borderId="4" xfId="0" applyNumberFormat="1" applyBorder="1" applyAlignment="1">
      <alignment/>
    </xf>
    <xf numFmtId="0" fontId="2" fillId="0" borderId="5" xfId="0" applyFon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4" xfId="0" applyNumberFormat="1" applyFill="1" applyBorder="1" applyAlignment="1">
      <alignment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2" xfId="0" applyNumberFormat="1" applyFill="1" applyBorder="1" applyAlignment="1">
      <alignment/>
    </xf>
    <xf numFmtId="165" fontId="0" fillId="0" borderId="8" xfId="0" applyNumberFormat="1" applyFill="1" applyBorder="1" applyAlignment="1">
      <alignment/>
    </xf>
    <xf numFmtId="0" fontId="0" fillId="0" borderId="3" xfId="0" applyBorder="1" applyAlignment="1">
      <alignment/>
    </xf>
    <xf numFmtId="164" fontId="0" fillId="0" borderId="2" xfId="0" applyNumberFormat="1" applyBorder="1" applyAlignment="1">
      <alignment/>
    </xf>
    <xf numFmtId="165" fontId="0" fillId="0" borderId="3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Least-squares fit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1"/>
            <c:backward val="1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Sheet1!$D$33:$D$43</c:f>
                <c:numCache>
                  <c:ptCount val="11"/>
                  <c:pt idx="0">
                    <c:v>0.5020031223448556</c:v>
                  </c:pt>
                  <c:pt idx="1">
                    <c:v>0.3584823881502448</c:v>
                  </c:pt>
                  <c:pt idx="2">
                    <c:v>0.41151086518080426</c:v>
                  </c:pt>
                  <c:pt idx="3">
                    <c:v>0.35278439478470264</c:v>
                  </c:pt>
                  <c:pt idx="4">
                    <c:v>1.0763794011924595</c:v>
                  </c:pt>
                  <c:pt idx="5">
                    <c:v>1.2620619042566374</c:v>
                  </c:pt>
                  <c:pt idx="6">
                    <c:v>0.5738602191751487</c:v>
                  </c:pt>
                  <c:pt idx="7">
                    <c:v>0.49896658643338637</c:v>
                  </c:pt>
                  <c:pt idx="8">
                    <c:v>0.8539491498921518</c:v>
                  </c:pt>
                  <c:pt idx="9">
                    <c:v>0.6084652111557227</c:v>
                  </c:pt>
                  <c:pt idx="10">
                    <c:v>1.5268655834755211</c:v>
                  </c:pt>
                </c:numCache>
              </c:numRef>
            </c:plus>
            <c:minus>
              <c:numRef>
                <c:f>Sheet1!$D$33:$D$43</c:f>
                <c:numCache>
                  <c:ptCount val="11"/>
                  <c:pt idx="0">
                    <c:v>0.5020031223448556</c:v>
                  </c:pt>
                  <c:pt idx="1">
                    <c:v>0.3584823881502448</c:v>
                  </c:pt>
                  <c:pt idx="2">
                    <c:v>0.41151086518080426</c:v>
                  </c:pt>
                  <c:pt idx="3">
                    <c:v>0.35278439478470264</c:v>
                  </c:pt>
                  <c:pt idx="4">
                    <c:v>1.0763794011924595</c:v>
                  </c:pt>
                  <c:pt idx="5">
                    <c:v>1.2620619042566374</c:v>
                  </c:pt>
                  <c:pt idx="6">
                    <c:v>0.5738602191751487</c:v>
                  </c:pt>
                  <c:pt idx="7">
                    <c:v>0.49896658643338637</c:v>
                  </c:pt>
                  <c:pt idx="8">
                    <c:v>0.8539491498921518</c:v>
                  </c:pt>
                  <c:pt idx="9">
                    <c:v>0.6084652111557227</c:v>
                  </c:pt>
                  <c:pt idx="10">
                    <c:v>1.5268655834755211</c:v>
                  </c:pt>
                </c:numCache>
              </c:numRef>
            </c:minus>
            <c:noEndCap val="0"/>
          </c:errBars>
          <c:xVal>
            <c:numRef>
              <c:f>Sheet1!$B$33:$B$43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Sheet1!$C$33:$C$43</c:f>
              <c:numCache>
                <c:ptCount val="11"/>
                <c:pt idx="0">
                  <c:v>5.329395714804432</c:v>
                </c:pt>
                <c:pt idx="1">
                  <c:v>5.381772602324348</c:v>
                </c:pt>
                <c:pt idx="2">
                  <c:v>4.5129356621820085</c:v>
                </c:pt>
                <c:pt idx="3">
                  <c:v>3.78562781346625</c:v>
                </c:pt>
                <c:pt idx="4">
                  <c:v>5.887574710230401</c:v>
                </c:pt>
                <c:pt idx="5">
                  <c:v>2.8301415840118915</c:v>
                </c:pt>
                <c:pt idx="6">
                  <c:v>3.5213271115515385</c:v>
                </c:pt>
                <c:pt idx="7">
                  <c:v>3.1723162072659004</c:v>
                </c:pt>
                <c:pt idx="8">
                  <c:v>1.5291732374984575</c:v>
                </c:pt>
                <c:pt idx="9">
                  <c:v>2.325463217345761</c:v>
                </c:pt>
                <c:pt idx="10">
                  <c:v>1.7917820292827675</c:v>
                </c:pt>
              </c:numCache>
            </c:numRef>
          </c:yVal>
          <c:smooth val="0"/>
        </c:ser>
        <c:axId val="3903490"/>
        <c:axId val="43094211"/>
      </c:scatterChart>
      <c:valAx>
        <c:axId val="3903490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94211"/>
        <c:crossesAt val="-2"/>
        <c:crossBetween val="midCat"/>
        <c:dispUnits/>
        <c:minorUnit val="0.5"/>
      </c:valAx>
      <c:valAx>
        <c:axId val="43094211"/>
        <c:scaling>
          <c:orientation val="minMax"/>
          <c:max val="10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3490"/>
        <c:crosses val="autoZero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16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4381500" y="171450"/>
        <a:ext cx="71056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3"/>
  <sheetViews>
    <sheetView tabSelected="1" workbookViewId="0" topLeftCell="A1">
      <selection activeCell="C33" sqref="C33"/>
    </sheetView>
  </sheetViews>
  <sheetFormatPr defaultColWidth="9.140625" defaultRowHeight="12.75"/>
  <cols>
    <col min="2" max="2" width="11.57421875" style="0" customWidth="1"/>
    <col min="3" max="3" width="12.28125" style="0" bestFit="1" customWidth="1"/>
    <col min="4" max="4" width="12.421875" style="0" customWidth="1"/>
    <col min="5" max="5" width="11.140625" style="0" customWidth="1"/>
    <col min="9" max="9" width="12.28125" style="0" bestFit="1" customWidth="1"/>
    <col min="12" max="12" width="14.140625" style="0" customWidth="1"/>
    <col min="13" max="13" width="11.8515625" style="0" customWidth="1"/>
    <col min="14" max="14" width="10.7109375" style="0" customWidth="1"/>
    <col min="15" max="15" width="11.8515625" style="0" customWidth="1"/>
  </cols>
  <sheetData>
    <row r="1" ht="13.5" thickBot="1"/>
    <row r="2" spans="2:5" ht="13.5" thickBot="1">
      <c r="B2" s="39" t="s">
        <v>25</v>
      </c>
      <c r="C2" s="40"/>
      <c r="D2" s="40"/>
      <c r="E2" s="41"/>
    </row>
    <row r="3" spans="2:5" ht="12.75">
      <c r="B3" s="7" t="s">
        <v>24</v>
      </c>
      <c r="C3" s="21"/>
      <c r="D3" s="8"/>
      <c r="E3" s="9"/>
    </row>
    <row r="4" spans="2:5" ht="12.75">
      <c r="B4" s="7" t="s">
        <v>22</v>
      </c>
      <c r="C4" s="25"/>
      <c r="D4" s="10" t="s">
        <v>21</v>
      </c>
      <c r="E4" s="26"/>
    </row>
    <row r="5" spans="2:5" ht="13.5" thickBot="1">
      <c r="B5" s="6" t="s">
        <v>23</v>
      </c>
      <c r="C5" s="33"/>
      <c r="D5" s="5" t="s">
        <v>20</v>
      </c>
      <c r="E5" s="34"/>
    </row>
    <row r="6" ht="13.5" thickBot="1"/>
    <row r="7" spans="2:5" ht="13.5" thickBot="1">
      <c r="B7" s="39" t="s">
        <v>26</v>
      </c>
      <c r="C7" s="40"/>
      <c r="D7" s="40"/>
      <c r="E7" s="41"/>
    </row>
    <row r="8" spans="2:5" ht="14.25">
      <c r="B8" s="7" t="s">
        <v>24</v>
      </c>
      <c r="C8" s="21"/>
      <c r="D8" s="17" t="s">
        <v>37</v>
      </c>
      <c r="E8" s="22"/>
    </row>
    <row r="9" spans="2:5" s="4" customFormat="1" ht="12.75">
      <c r="B9" s="7" t="s">
        <v>22</v>
      </c>
      <c r="C9" s="25"/>
      <c r="D9" s="10" t="s">
        <v>21</v>
      </c>
      <c r="E9" s="26"/>
    </row>
    <row r="10" spans="2:5" ht="13.5" thickBot="1">
      <c r="B10" s="6" t="s">
        <v>23</v>
      </c>
      <c r="C10" s="33"/>
      <c r="D10" s="5" t="s">
        <v>20</v>
      </c>
      <c r="E10" s="34"/>
    </row>
    <row r="11" ht="13.5" thickBot="1"/>
    <row r="12" spans="2:5" ht="13.5" thickBot="1">
      <c r="B12" s="39" t="s">
        <v>32</v>
      </c>
      <c r="C12" s="40"/>
      <c r="D12" s="40"/>
      <c r="E12" s="41"/>
    </row>
    <row r="13" spans="2:5" ht="12.75">
      <c r="B13" s="7" t="s">
        <v>18</v>
      </c>
      <c r="C13" s="19"/>
      <c r="D13" s="19"/>
      <c r="E13" s="14" t="s">
        <v>19</v>
      </c>
    </row>
    <row r="14" spans="2:5" ht="12.75">
      <c r="B14" s="7" t="s">
        <v>28</v>
      </c>
      <c r="C14" s="19"/>
      <c r="D14" s="19"/>
      <c r="E14" s="14" t="s">
        <v>30</v>
      </c>
    </row>
    <row r="15" spans="2:5" ht="15">
      <c r="B15" s="7" t="s">
        <v>35</v>
      </c>
      <c r="C15" s="19"/>
      <c r="D15" s="19"/>
      <c r="E15" s="16" t="s">
        <v>36</v>
      </c>
    </row>
    <row r="16" spans="2:5" ht="12.75">
      <c r="B16" s="7" t="s">
        <v>29</v>
      </c>
      <c r="C16" s="19"/>
      <c r="D16" s="8"/>
      <c r="E16" s="14" t="s">
        <v>31</v>
      </c>
    </row>
    <row r="17" spans="2:5" ht="15" thickBot="1">
      <c r="B17" s="6" t="s">
        <v>33</v>
      </c>
      <c r="C17" s="20"/>
      <c r="D17" s="20"/>
      <c r="E17" s="15" t="s">
        <v>34</v>
      </c>
    </row>
    <row r="21" ht="12.75">
      <c r="B21" s="3"/>
    </row>
    <row r="29" spans="1:3" ht="12.75">
      <c r="A29" s="42" t="s">
        <v>27</v>
      </c>
      <c r="B29" s="42"/>
      <c r="C29">
        <f>COUNT(B33:B43)</f>
        <v>11</v>
      </c>
    </row>
    <row r="30" ht="13.5" thickBot="1"/>
    <row r="31" spans="1:13" ht="13.5" thickBot="1">
      <c r="A31" s="23" t="s">
        <v>17</v>
      </c>
      <c r="B31" s="27">
        <f aca="true" t="shared" si="0" ref="B31:M31">SUM(B33:B43)</f>
        <v>66</v>
      </c>
      <c r="C31" s="28">
        <f t="shared" si="0"/>
        <v>41.55854314378322</v>
      </c>
      <c r="D31" s="29">
        <f t="shared" si="0"/>
        <v>8.918916538761813</v>
      </c>
      <c r="E31" s="30">
        <f t="shared" si="0"/>
        <v>0</v>
      </c>
      <c r="F31" s="30">
        <f t="shared" si="0"/>
        <v>0</v>
      </c>
      <c r="G31" s="30">
        <f t="shared" si="0"/>
        <v>0</v>
      </c>
      <c r="H31" s="30">
        <f t="shared" si="0"/>
        <v>0</v>
      </c>
      <c r="I31" s="30">
        <f t="shared" si="0"/>
        <v>0</v>
      </c>
      <c r="J31" s="27">
        <f t="shared" si="0"/>
        <v>0</v>
      </c>
      <c r="K31" s="30">
        <f t="shared" si="0"/>
        <v>0</v>
      </c>
      <c r="L31" s="31">
        <f t="shared" si="0"/>
        <v>0</v>
      </c>
      <c r="M31" s="32">
        <f t="shared" si="0"/>
        <v>0</v>
      </c>
    </row>
    <row r="32" spans="1:13" ht="15.75" thickBot="1">
      <c r="A32" s="11"/>
      <c r="B32" s="12" t="s">
        <v>12</v>
      </c>
      <c r="C32" s="12" t="s">
        <v>13</v>
      </c>
      <c r="D32" s="12" t="s">
        <v>14</v>
      </c>
      <c r="E32" s="11" t="s">
        <v>15</v>
      </c>
      <c r="F32" s="12" t="s">
        <v>6</v>
      </c>
      <c r="G32" s="12" t="s">
        <v>7</v>
      </c>
      <c r="H32" s="12" t="s">
        <v>8</v>
      </c>
      <c r="I32" s="12" t="s">
        <v>9</v>
      </c>
      <c r="J32" s="12" t="s">
        <v>10</v>
      </c>
      <c r="K32" s="12" t="s">
        <v>11</v>
      </c>
      <c r="L32" s="11" t="s">
        <v>38</v>
      </c>
      <c r="M32" s="13" t="s">
        <v>16</v>
      </c>
    </row>
    <row r="33" spans="1:13" ht="12.75">
      <c r="A33" s="1"/>
      <c r="B33" s="8">
        <f>Parameters!A5</f>
        <v>1</v>
      </c>
      <c r="C33" s="24">
        <f>Parameters!F5</f>
        <v>5.348047313616705</v>
      </c>
      <c r="D33" s="24">
        <f>Parameters!C5</f>
        <v>0.40433356678394533</v>
      </c>
      <c r="E33" s="18"/>
      <c r="F33" s="25"/>
      <c r="G33" s="25"/>
      <c r="H33" s="25"/>
      <c r="I33" s="25"/>
      <c r="J33" s="3"/>
      <c r="K33" s="25"/>
      <c r="L33" s="18"/>
      <c r="M33" s="26"/>
    </row>
    <row r="34" spans="1:13" ht="12.75">
      <c r="A34" s="1"/>
      <c r="B34" s="8">
        <f>Parameters!A6</f>
        <v>2</v>
      </c>
      <c r="C34" s="24">
        <f>Parameters!F6</f>
        <v>5.0344383383804985</v>
      </c>
      <c r="D34" s="24">
        <f>Parameters!C6</f>
        <v>0.5765924845767608</v>
      </c>
      <c r="E34" s="18"/>
      <c r="F34" s="25"/>
      <c r="G34" s="25"/>
      <c r="H34" s="25"/>
      <c r="I34" s="25"/>
      <c r="J34" s="3"/>
      <c r="K34" s="25"/>
      <c r="L34" s="18"/>
      <c r="M34" s="26"/>
    </row>
    <row r="35" spans="1:13" ht="12.75">
      <c r="A35" s="1"/>
      <c r="B35" s="8">
        <f>Parameters!A7</f>
        <v>3</v>
      </c>
      <c r="C35" s="24">
        <f>Parameters!F7</f>
        <v>6.677061277531317</v>
      </c>
      <c r="D35" s="24">
        <f>Parameters!C7</f>
        <v>0.7190676067159156</v>
      </c>
      <c r="E35" s="18"/>
      <c r="F35" s="25"/>
      <c r="G35" s="25"/>
      <c r="H35" s="25"/>
      <c r="I35" s="25"/>
      <c r="J35" s="3"/>
      <c r="K35" s="25"/>
      <c r="L35" s="18"/>
      <c r="M35" s="26"/>
    </row>
    <row r="36" spans="1:13" ht="12.75">
      <c r="A36" s="1"/>
      <c r="B36" s="8">
        <f>Parameters!A8</f>
        <v>4</v>
      </c>
      <c r="C36" s="24">
        <f>Parameters!F8</f>
        <v>4.567834350938719</v>
      </c>
      <c r="D36" s="24">
        <f>Parameters!C8</f>
        <v>0.5079189231721176</v>
      </c>
      <c r="E36" s="18"/>
      <c r="F36" s="25"/>
      <c r="G36" s="25"/>
      <c r="H36" s="25"/>
      <c r="I36" s="25"/>
      <c r="J36" s="3"/>
      <c r="K36" s="25"/>
      <c r="L36" s="18"/>
      <c r="M36" s="26"/>
    </row>
    <row r="37" spans="1:13" ht="12.75">
      <c r="A37" s="1"/>
      <c r="B37" s="8">
        <f>Parameters!A9</f>
        <v>5</v>
      </c>
      <c r="C37" s="24">
        <f>Parameters!F9</f>
        <v>3.1156421193951114</v>
      </c>
      <c r="D37" s="24">
        <f>Parameters!C9</f>
        <v>0.42986131606065137</v>
      </c>
      <c r="E37" s="18"/>
      <c r="F37" s="25"/>
      <c r="G37" s="25"/>
      <c r="H37" s="25"/>
      <c r="I37" s="25"/>
      <c r="J37" s="3"/>
      <c r="K37" s="25"/>
      <c r="L37" s="18"/>
      <c r="M37" s="26"/>
    </row>
    <row r="38" spans="1:13" ht="12.75">
      <c r="A38" s="1"/>
      <c r="B38" s="8">
        <f>Parameters!A10</f>
        <v>6</v>
      </c>
      <c r="C38" s="24">
        <f>Parameters!F10</f>
        <v>5.154679747535387</v>
      </c>
      <c r="D38" s="24">
        <f>Parameters!C10</f>
        <v>1.145676410852941</v>
      </c>
      <c r="E38" s="18"/>
      <c r="F38" s="25"/>
      <c r="G38" s="25"/>
      <c r="H38" s="25"/>
      <c r="I38" s="25"/>
      <c r="J38" s="3"/>
      <c r="K38" s="25"/>
      <c r="L38" s="18"/>
      <c r="M38" s="26"/>
    </row>
    <row r="39" spans="1:13" ht="12.75">
      <c r="A39" s="1"/>
      <c r="B39" s="8">
        <f>Parameters!A11</f>
        <v>7</v>
      </c>
      <c r="C39" s="24">
        <f>Parameters!F11</f>
        <v>2.5379506609745484</v>
      </c>
      <c r="D39" s="24">
        <f>Parameters!C11</f>
        <v>0.9892276955709308</v>
      </c>
      <c r="E39" s="18"/>
      <c r="F39" s="25"/>
      <c r="G39" s="25"/>
      <c r="H39" s="25"/>
      <c r="I39" s="25"/>
      <c r="J39" s="3"/>
      <c r="K39" s="25"/>
      <c r="L39" s="18"/>
      <c r="M39" s="26"/>
    </row>
    <row r="40" spans="1:13" ht="12.75">
      <c r="A40" s="1"/>
      <c r="B40" s="8">
        <f>Parameters!A12</f>
        <v>8</v>
      </c>
      <c r="C40" s="24">
        <f>Parameters!F12</f>
        <v>2.645201664639796</v>
      </c>
      <c r="D40" s="24">
        <f>Parameters!C12</f>
        <v>0.6282010610174774</v>
      </c>
      <c r="E40" s="18"/>
      <c r="F40" s="25"/>
      <c r="G40" s="25"/>
      <c r="H40" s="25"/>
      <c r="I40" s="25"/>
      <c r="J40" s="3"/>
      <c r="K40" s="25"/>
      <c r="L40" s="18"/>
      <c r="M40" s="26"/>
    </row>
    <row r="41" spans="1:13" ht="12.75">
      <c r="A41" s="1"/>
      <c r="B41" s="8">
        <f>Parameters!A13</f>
        <v>9</v>
      </c>
      <c r="C41" s="24">
        <f>Parameters!F13</f>
        <v>1.6674445679303143</v>
      </c>
      <c r="D41" s="24">
        <f>Parameters!C13</f>
        <v>1.437989853534983</v>
      </c>
      <c r="E41" s="18"/>
      <c r="F41" s="25"/>
      <c r="G41" s="25"/>
      <c r="H41" s="25"/>
      <c r="I41" s="25"/>
      <c r="J41" s="3"/>
      <c r="K41" s="25"/>
      <c r="L41" s="18"/>
      <c r="M41" s="26"/>
    </row>
    <row r="42" spans="1:13" ht="12.75">
      <c r="A42" s="1"/>
      <c r="B42" s="8">
        <f>Parameters!A14</f>
        <v>10</v>
      </c>
      <c r="C42" s="24">
        <f>Parameters!F14</f>
        <v>2.942194693845982</v>
      </c>
      <c r="D42" s="24">
        <f>Parameters!C14</f>
        <v>1.6085755609931658</v>
      </c>
      <c r="E42" s="18"/>
      <c r="F42" s="25"/>
      <c r="G42" s="25"/>
      <c r="H42" s="25"/>
      <c r="I42" s="25"/>
      <c r="J42" s="3"/>
      <c r="K42" s="25"/>
      <c r="L42" s="18"/>
      <c r="M42" s="26"/>
    </row>
    <row r="43" spans="1:13" ht="13.5" thickBot="1">
      <c r="A43" s="35"/>
      <c r="B43" s="2">
        <f>Parameters!A15</f>
        <v>11</v>
      </c>
      <c r="C43" s="36">
        <f>Parameters!F15</f>
        <v>1.868048408994839</v>
      </c>
      <c r="D43" s="36">
        <f>Parameters!C15</f>
        <v>0.4714720594829241</v>
      </c>
      <c r="E43" s="37"/>
      <c r="F43" s="33"/>
      <c r="G43" s="33"/>
      <c r="H43" s="33"/>
      <c r="I43" s="33"/>
      <c r="J43" s="38"/>
      <c r="K43" s="33"/>
      <c r="L43" s="37"/>
      <c r="M43" s="34"/>
    </row>
  </sheetData>
  <mergeCells count="4">
    <mergeCell ref="A29:B29"/>
    <mergeCell ref="B2:E2"/>
    <mergeCell ref="B7:E7"/>
    <mergeCell ref="B12:E12"/>
  </mergeCells>
  <printOptions gridLines="1" headings="1"/>
  <pageMargins left="0.75" right="0.75" top="1" bottom="1" header="0.5" footer="0.5"/>
  <pageSetup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1" sqref="C1"/>
    </sheetView>
  </sheetViews>
  <sheetFormatPr defaultColWidth="9.140625" defaultRowHeight="12.75"/>
  <cols>
    <col min="1" max="1" width="11.28125" style="0" bestFit="1" customWidth="1"/>
    <col min="3" max="3" width="10.57421875" style="0" customWidth="1"/>
    <col min="5" max="5" width="12.00390625" style="0" bestFit="1" customWidth="1"/>
  </cols>
  <sheetData>
    <row r="1" spans="1:2" ht="12.75">
      <c r="A1" s="4" t="s">
        <v>0</v>
      </c>
      <c r="B1">
        <v>-0.4</v>
      </c>
    </row>
    <row r="2" spans="1:2" ht="12.75">
      <c r="A2" s="4" t="s">
        <v>1</v>
      </c>
      <c r="B2">
        <v>6</v>
      </c>
    </row>
    <row r="4" spans="1:6" s="43" customFormat="1" ht="13.5" thickBot="1">
      <c r="A4" s="43" t="s">
        <v>2</v>
      </c>
      <c r="B4" s="43" t="s">
        <v>3</v>
      </c>
      <c r="C4" s="43" t="s">
        <v>39</v>
      </c>
      <c r="D4" s="43" t="s">
        <v>40</v>
      </c>
      <c r="E4" s="43" t="s">
        <v>4</v>
      </c>
      <c r="F4" s="43" t="s">
        <v>5</v>
      </c>
    </row>
    <row r="5" spans="1:6" ht="12.75">
      <c r="A5">
        <v>1</v>
      </c>
      <c r="B5">
        <f>$B$1*A5+$B$2</f>
        <v>5.6</v>
      </c>
      <c r="C5" s="44">
        <f ca="1">SQRT(A5)*(RAND()+0.3)*0.4</f>
        <v>0.40433356678394533</v>
      </c>
      <c r="D5" s="44">
        <f ca="1">SQRT(-2*LN(1-RAND()))*COS(PI()*RAND())</f>
        <v>-0.6231307689522719</v>
      </c>
      <c r="E5" s="44">
        <f>C5*D5</f>
        <v>-0.25195268638329466</v>
      </c>
      <c r="F5" s="44">
        <f>B5+E5</f>
        <v>5.348047313616705</v>
      </c>
    </row>
    <row r="6" spans="1:6" ht="12.75">
      <c r="A6">
        <v>2</v>
      </c>
      <c r="B6">
        <f>$B$1*A6+$B$2</f>
        <v>5.2</v>
      </c>
      <c r="C6" s="44">
        <f aca="true" ca="1" t="shared" si="0" ref="C6:C15">SQRT(A6)*(RAND()+0.3)*0.4</f>
        <v>0.5765924845767608</v>
      </c>
      <c r="D6" s="44">
        <f aca="true" ca="1" t="shared" si="1" ref="D6:D15">SQRT(-2*LN(1-RAND()))*COS(PI()*RAND())</f>
        <v>-0.2871380846058543</v>
      </c>
      <c r="E6" s="44">
        <f aca="true" t="shared" si="2" ref="E6:E15">C6*D6</f>
        <v>-0.1655616616195017</v>
      </c>
      <c r="F6" s="44">
        <f aca="true" t="shared" si="3" ref="F6:F15">B6+E6</f>
        <v>5.0344383383804985</v>
      </c>
    </row>
    <row r="7" spans="1:6" ht="12.75">
      <c r="A7">
        <v>3</v>
      </c>
      <c r="B7">
        <f>$B$1*A7+$B$2</f>
        <v>4.8</v>
      </c>
      <c r="C7" s="44">
        <f ca="1" t="shared" si="0"/>
        <v>0.7190676067159156</v>
      </c>
      <c r="D7" s="44">
        <f ca="1" t="shared" si="1"/>
        <v>2.6104100087391275</v>
      </c>
      <c r="E7" s="44">
        <f t="shared" si="2"/>
        <v>1.877061277531317</v>
      </c>
      <c r="F7" s="44">
        <f t="shared" si="3"/>
        <v>6.677061277531317</v>
      </c>
    </row>
    <row r="8" spans="1:6" ht="12.75">
      <c r="A8">
        <v>4</v>
      </c>
      <c r="B8">
        <f>$B$1*A8+$B$2</f>
        <v>4.4</v>
      </c>
      <c r="C8" s="44">
        <f ca="1" t="shared" si="0"/>
        <v>0.5079189231721176</v>
      </c>
      <c r="D8" s="44">
        <f ca="1" t="shared" si="1"/>
        <v>0.33043531808293136</v>
      </c>
      <c r="E8" s="44">
        <f t="shared" si="2"/>
        <v>0.16783435093871865</v>
      </c>
      <c r="F8" s="44">
        <f t="shared" si="3"/>
        <v>4.567834350938719</v>
      </c>
    </row>
    <row r="9" spans="1:6" ht="12.75">
      <c r="A9">
        <v>5</v>
      </c>
      <c r="B9">
        <f>$B$1*A9+$B$2</f>
        <v>4</v>
      </c>
      <c r="C9" s="44">
        <f ca="1" t="shared" si="0"/>
        <v>0.42986131606065137</v>
      </c>
      <c r="D9" s="44">
        <f ca="1" t="shared" si="1"/>
        <v>-2.0573097591319662</v>
      </c>
      <c r="E9" s="44">
        <f t="shared" si="2"/>
        <v>-0.8843578806048886</v>
      </c>
      <c r="F9" s="44">
        <f t="shared" si="3"/>
        <v>3.1156421193951114</v>
      </c>
    </row>
    <row r="10" spans="1:6" ht="12.75">
      <c r="A10">
        <v>6</v>
      </c>
      <c r="B10">
        <f>$B$1*A10+$B$2</f>
        <v>3.5999999999999996</v>
      </c>
      <c r="C10" s="44">
        <f ca="1" t="shared" si="0"/>
        <v>1.145676410852941</v>
      </c>
      <c r="D10" s="44">
        <f ca="1" t="shared" si="1"/>
        <v>1.3569972575222609</v>
      </c>
      <c r="E10" s="44">
        <f t="shared" si="2"/>
        <v>1.5546797475353877</v>
      </c>
      <c r="F10" s="44">
        <f t="shared" si="3"/>
        <v>5.154679747535387</v>
      </c>
    </row>
    <row r="11" spans="1:6" ht="12.75">
      <c r="A11">
        <v>7</v>
      </c>
      <c r="B11">
        <f>$B$1*A11+$B$2</f>
        <v>3.1999999999999997</v>
      </c>
      <c r="C11" s="44">
        <f ca="1" t="shared" si="0"/>
        <v>0.9892276955709308</v>
      </c>
      <c r="D11" s="44">
        <f ca="1" t="shared" si="1"/>
        <v>-0.6692587985452133</v>
      </c>
      <c r="E11" s="44">
        <f t="shared" si="2"/>
        <v>-0.6620493390254512</v>
      </c>
      <c r="F11" s="44">
        <f t="shared" si="3"/>
        <v>2.5379506609745484</v>
      </c>
    </row>
    <row r="12" spans="1:6" ht="12.75">
      <c r="A12">
        <v>8</v>
      </c>
      <c r="B12">
        <f>$B$1*A12+$B$2</f>
        <v>2.8</v>
      </c>
      <c r="C12" s="44">
        <f ca="1" t="shared" si="0"/>
        <v>0.6282010610174774</v>
      </c>
      <c r="D12" s="44">
        <f ca="1" t="shared" si="1"/>
        <v>-0.24641527206191322</v>
      </c>
      <c r="E12" s="44">
        <f t="shared" si="2"/>
        <v>-0.15479833536020424</v>
      </c>
      <c r="F12" s="44">
        <f t="shared" si="3"/>
        <v>2.645201664639796</v>
      </c>
    </row>
    <row r="13" spans="1:6" ht="12.75">
      <c r="A13">
        <v>9</v>
      </c>
      <c r="B13">
        <f>$B$1*A13+$B$2</f>
        <v>2.4</v>
      </c>
      <c r="C13" s="44">
        <f ca="1" t="shared" si="0"/>
        <v>1.437989853534983</v>
      </c>
      <c r="D13" s="44">
        <f ca="1" t="shared" si="1"/>
        <v>-0.5094301814917946</v>
      </c>
      <c r="E13" s="44">
        <f t="shared" si="2"/>
        <v>-0.7325554320696857</v>
      </c>
      <c r="F13" s="44">
        <f t="shared" si="3"/>
        <v>1.6674445679303143</v>
      </c>
    </row>
    <row r="14" spans="1:6" ht="12.75">
      <c r="A14">
        <v>10</v>
      </c>
      <c r="B14">
        <f>$B$1*A14+$B$2</f>
        <v>2</v>
      </c>
      <c r="C14" s="44">
        <f ca="1" t="shared" si="0"/>
        <v>1.6085755609931658</v>
      </c>
      <c r="D14" s="44">
        <f ca="1" t="shared" si="1"/>
        <v>0.5857323191359769</v>
      </c>
      <c r="E14" s="44">
        <f t="shared" si="2"/>
        <v>0.9421946938459821</v>
      </c>
      <c r="F14" s="44">
        <f t="shared" si="3"/>
        <v>2.942194693845982</v>
      </c>
    </row>
    <row r="15" spans="1:6" ht="12.75">
      <c r="A15">
        <v>11</v>
      </c>
      <c r="B15">
        <f>$B$1*A15+$B$2</f>
        <v>1.5999999999999996</v>
      </c>
      <c r="C15" s="44">
        <f ca="1" t="shared" si="0"/>
        <v>0.4714720594829241</v>
      </c>
      <c r="D15" s="44">
        <f ca="1" t="shared" si="1"/>
        <v>0.5685350883545786</v>
      </c>
      <c r="E15" s="44">
        <f t="shared" si="2"/>
        <v>0.26804840899483934</v>
      </c>
      <c r="F15" s="44">
        <f t="shared" si="3"/>
        <v>1.868048408994839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Waugh</dc:creator>
  <cp:keywords/>
  <dc:description/>
  <cp:lastModifiedBy>Ben Waugh</cp:lastModifiedBy>
  <cp:lastPrinted>2003-10-24T08:46:10Z</cp:lastPrinted>
  <dcterms:created xsi:type="dcterms:W3CDTF">2003-10-23T11:10:25Z</dcterms:created>
  <dcterms:modified xsi:type="dcterms:W3CDTF">2003-10-24T08:55:38Z</dcterms:modified>
  <cp:category/>
  <cp:version/>
  <cp:contentType/>
  <cp:contentStatus/>
</cp:coreProperties>
</file>